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<sst xmlns="http://schemas.openxmlformats.org/spreadsheetml/2006/main" count="148" uniqueCount="95">
  <si>
    <t>Objekt</t>
  </si>
  <si>
    <t>Maßnahme</t>
  </si>
  <si>
    <t>Grundschule Otze</t>
  </si>
  <si>
    <t>Prinzhornschule</t>
  </si>
  <si>
    <t>Insgesamt</t>
  </si>
  <si>
    <t>G. Pausewang-GS</t>
  </si>
  <si>
    <t>GHS I</t>
  </si>
  <si>
    <t>Erneuerung Heizungsregelung</t>
  </si>
  <si>
    <t>Realschule</t>
  </si>
  <si>
    <t>Austausch Fenster/Außentüren Schulgebäude</t>
  </si>
  <si>
    <t>Austausch Flurfenster</t>
  </si>
  <si>
    <t>mit Bedarfsanpassung und Optimierung</t>
  </si>
  <si>
    <t>Priorität</t>
  </si>
  <si>
    <t>Gymnasium</t>
  </si>
  <si>
    <t>Sanierung WC Gebäude "im Langen Mühlenfeld"</t>
  </si>
  <si>
    <t>Brandschutzmaßnahmen</t>
  </si>
  <si>
    <t>Sanierung Chemie-Raum</t>
  </si>
  <si>
    <t>Brandschutzmaßnahmen 2. Bauabschnitt</t>
  </si>
  <si>
    <t xml:space="preserve">Brandschutzmaßnahmen zur Nutzung </t>
  </si>
  <si>
    <t xml:space="preserve">Erneuerung der Licht- u. Schalltechnik </t>
  </si>
  <si>
    <t>Bühne Aula</t>
  </si>
  <si>
    <t>Cafeteria - Anbau beim KSB</t>
  </si>
  <si>
    <t>Fluchtweg und Umwandlung des ehemaligen</t>
  </si>
  <si>
    <t>Handarbeitsraum in einen Klassenraum</t>
  </si>
  <si>
    <t>Maßnahmen für Förderschwerpunkt " Kommunale Sportstätten"</t>
  </si>
  <si>
    <t>(Maßnahmen im "nicht-energetischen" Bereich )</t>
  </si>
  <si>
    <t>Energetische Sanierung alte Sporthalle</t>
  </si>
  <si>
    <t>GS Ehlershausen</t>
  </si>
  <si>
    <t>Energetische Sanierung Richard-Höper-Halle</t>
  </si>
  <si>
    <t>Sanierung Sporthalle</t>
  </si>
  <si>
    <t>der DG-Räume Gebäude V. d. Hannoversch. Tor</t>
  </si>
  <si>
    <t>Feuerwehr Heeßel</t>
  </si>
  <si>
    <t>Umbau und Erweiterung des Feuerwehrhauses</t>
  </si>
  <si>
    <t>Haus d. Judend</t>
  </si>
  <si>
    <t xml:space="preserve">Erneuerung Fenster u. Fassade </t>
  </si>
  <si>
    <t>HdJ Burgdorf - 2. BA</t>
  </si>
  <si>
    <t>Schnelllauftore</t>
  </si>
  <si>
    <t>Feuerwehr Burgdorf</t>
  </si>
  <si>
    <t>Burgdorf</t>
  </si>
  <si>
    <t xml:space="preserve">Feuerwehr </t>
  </si>
  <si>
    <t>Fahrzeug-Abgasabsauganlagen für</t>
  </si>
  <si>
    <t>Hallenfreibad</t>
  </si>
  <si>
    <t>Sanitärsanierung</t>
  </si>
  <si>
    <t>Elektrosanierung u. Erneuerung d. Beleuchtung</t>
  </si>
  <si>
    <t>Rathäuser</t>
  </si>
  <si>
    <t>Zentrale Scharfschaltung der EM-Anlagen</t>
  </si>
  <si>
    <t>Ausstattung Physikraum</t>
  </si>
  <si>
    <t>Computer u. Zubehör für Grundschule</t>
  </si>
  <si>
    <t>Schulen</t>
  </si>
  <si>
    <t>Erneuerung der Schließanlagen (mit Karten)</t>
  </si>
  <si>
    <t>Feuerwehr Hülptingsen, Otze, Ramlingen</t>
  </si>
  <si>
    <t>Planung erforderlich</t>
  </si>
  <si>
    <t xml:space="preserve">zzgl. ggf. energetische Sanierung (Ersetzen der </t>
  </si>
  <si>
    <t xml:space="preserve">I. a)   </t>
  </si>
  <si>
    <t xml:space="preserve">I. b)   </t>
  </si>
  <si>
    <t>vorauss. Gesamtkosten  ca.</t>
  </si>
  <si>
    <t>Anteil Invest.-Pauschale</t>
  </si>
  <si>
    <t>II. a)</t>
  </si>
  <si>
    <t>II. b)</t>
  </si>
  <si>
    <t>III.)</t>
  </si>
  <si>
    <r>
      <t xml:space="preserve">Eigenanteil </t>
    </r>
    <r>
      <rPr>
        <sz val="8"/>
        <rFont val="Verdana"/>
        <family val="2"/>
      </rPr>
      <t>(rd. 18,48%)</t>
    </r>
  </si>
  <si>
    <r>
      <t xml:space="preserve">Eigenanteil </t>
    </r>
    <r>
      <rPr>
        <sz val="8"/>
        <rFont val="Verdana"/>
        <family val="2"/>
      </rPr>
      <t>(20 %)</t>
    </r>
  </si>
  <si>
    <t>PC-Räume in Schulen =&gt; Beschaffung neuer PC</t>
  </si>
  <si>
    <t>Fördermittel erschöpft oder schon überzeichnet</t>
  </si>
  <si>
    <t>Hier sollten noch Mittel "freigehalten" werden, um nicht geförderte Maßnahmen aus dem Förderschwerpunkt "kommunale Sportstätten" finanzieren zu können!</t>
  </si>
  <si>
    <t>Schwerpunkt Bildungsinfrastruktur - Energetische Maßnahmen in Schulen/KiGä</t>
  </si>
  <si>
    <t>Mittelumfang 733.944,25 € (65 %)</t>
  </si>
  <si>
    <t>Mittelumfang 395.200,75 € (35 %)</t>
  </si>
  <si>
    <r>
      <t xml:space="preserve">Maßnahmen für "Kommunale Pauschalmittel"  </t>
    </r>
    <r>
      <rPr>
        <b/>
        <sz val="10"/>
        <rFont val="Verdana"/>
        <family val="2"/>
      </rPr>
      <t>(Gesamtmittelumfang 1.129.145 €)</t>
    </r>
  </si>
  <si>
    <t>I.)</t>
  </si>
  <si>
    <r>
      <t xml:space="preserve">Eigenanteil </t>
    </r>
    <r>
      <rPr>
        <sz val="8"/>
        <rFont val="Verdana"/>
        <family val="2"/>
      </rPr>
      <t>(10 %)</t>
    </r>
  </si>
  <si>
    <t>Förderschwerpunkt "Schulinfrastruktur" - Schulmodernisierung</t>
  </si>
  <si>
    <t xml:space="preserve">Schwerpunkt sonstige Infrastruktur </t>
  </si>
  <si>
    <t>als zusätzl. eigenständiger Abschnitt</t>
  </si>
  <si>
    <t>Mittelumfang voraussichtlich 338.822 €</t>
  </si>
  <si>
    <r>
      <t xml:space="preserve">Förderschwerpunkt "Digitale Medien" </t>
    </r>
    <r>
      <rPr>
        <b/>
        <sz val="10"/>
        <rFont val="Verdana"/>
        <family val="2"/>
      </rPr>
      <t>(Mittelumfang voraussichtlich 114.542 €)</t>
    </r>
  </si>
  <si>
    <t>Erneuerung Heizungsregelung u. -kessel</t>
  </si>
  <si>
    <t>Erneuerung Heizkessel</t>
  </si>
  <si>
    <t>Umbau/Einrichtung weiterer NTW-Räume</t>
  </si>
  <si>
    <t>zzgl. ggf. energetische Sanierung Umkleiden</t>
  </si>
  <si>
    <t>Glasbausteine und entsprechende Dämmung</t>
  </si>
  <si>
    <t>A. Lindgren-GS</t>
  </si>
  <si>
    <t>Austausch Fensterelemente Trakt D</t>
  </si>
  <si>
    <t>Summe</t>
  </si>
  <si>
    <t xml:space="preserve">Pro Schule grob geschätzt  </t>
  </si>
  <si>
    <t>ca. 30.000 €</t>
  </si>
  <si>
    <t>Sonnenschutz Klassentrakt Südseite/Ostseite</t>
  </si>
  <si>
    <t>(pro Fenster ca. 1.000 € zzgl. Betonarbeiten)</t>
  </si>
  <si>
    <t>Austausch Fenster Klassenräume (nur "Altfenster")</t>
  </si>
  <si>
    <t>(mit Gruppenregelung   ca.  130.000 €)</t>
  </si>
  <si>
    <t>(mit Einzelraumregelung ca. 150.000 €)</t>
  </si>
  <si>
    <t xml:space="preserve">Mögliche Maßnahmen im Rahmen des Konjunkturpaketes II </t>
  </si>
  <si>
    <t>Stand 20.04.2009</t>
  </si>
  <si>
    <t>(210 Fenster á ca. 3.500 €)</t>
  </si>
  <si>
    <t>(162 Fenster aus 1989 sind darin nicht enthalten!)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</si>
</sst>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1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sz val="13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0" xfId="18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4" xfId="18" applyNumberFormat="1" applyFont="1" applyBorder="1" applyAlignment="1">
      <alignment/>
    </xf>
    <xf numFmtId="165" fontId="1" fillId="0" borderId="11" xfId="18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0" borderId="15" xfId="18" applyNumberFormat="1" applyFont="1" applyBorder="1" applyAlignment="1">
      <alignment/>
    </xf>
    <xf numFmtId="165" fontId="2" fillId="0" borderId="10" xfId="18" applyNumberFormat="1" applyFont="1" applyBorder="1" applyAlignment="1">
      <alignment/>
    </xf>
    <xf numFmtId="165" fontId="2" fillId="0" borderId="11" xfId="18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1" fillId="0" borderId="12" xfId="1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7" xfId="18" applyNumberFormat="1" applyFont="1" applyBorder="1" applyAlignment="1">
      <alignment/>
    </xf>
    <xf numFmtId="165" fontId="2" fillId="0" borderId="7" xfId="18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65" fontId="1" fillId="2" borderId="4" xfId="18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65" fontId="1" fillId="2" borderId="12" xfId="18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165" fontId="1" fillId="2" borderId="11" xfId="18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5" fontId="1" fillId="0" borderId="4" xfId="18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5" fontId="1" fillId="0" borderId="8" xfId="18" applyNumberFormat="1" applyFont="1" applyBorder="1" applyAlignment="1">
      <alignment/>
    </xf>
    <xf numFmtId="165" fontId="1" fillId="0" borderId="9" xfId="18" applyNumberFormat="1" applyFont="1" applyBorder="1" applyAlignment="1">
      <alignment/>
    </xf>
    <xf numFmtId="165" fontId="1" fillId="0" borderId="10" xfId="1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165" fontId="2" fillId="0" borderId="4" xfId="18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5" fontId="1" fillId="0" borderId="8" xfId="18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1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5" fontId="1" fillId="0" borderId="12" xfId="18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1" xfId="18" applyNumberFormat="1" applyFont="1" applyFill="1" applyBorder="1" applyAlignment="1">
      <alignment/>
    </xf>
    <xf numFmtId="165" fontId="2" fillId="0" borderId="10" xfId="18" applyNumberFormat="1" applyFont="1" applyFill="1" applyBorder="1" applyAlignment="1">
      <alignment/>
    </xf>
    <xf numFmtId="165" fontId="2" fillId="0" borderId="15" xfId="18" applyNumberFormat="1" applyFont="1" applyFill="1" applyBorder="1" applyAlignment="1">
      <alignment/>
    </xf>
    <xf numFmtId="165" fontId="2" fillId="0" borderId="4" xfId="18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2" fillId="0" borderId="12" xfId="18" applyNumberFormat="1" applyFont="1" applyBorder="1" applyAlignment="1">
      <alignment horizontal="center"/>
    </xf>
    <xf numFmtId="165" fontId="2" fillId="0" borderId="12" xfId="18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D1">
      <selection activeCell="E3" sqref="E3"/>
    </sheetView>
  </sheetViews>
  <sheetFormatPr defaultColWidth="11.421875" defaultRowHeight="12.75"/>
  <cols>
    <col min="1" max="1" width="8.8515625" style="1" customWidth="1"/>
    <col min="2" max="2" width="19.140625" style="1" customWidth="1"/>
    <col min="3" max="3" width="48.7109375" style="1" customWidth="1"/>
    <col min="4" max="4" width="31.421875" style="1" customWidth="1"/>
    <col min="5" max="5" width="26.140625" style="1" customWidth="1"/>
    <col min="6" max="6" width="24.8515625" style="1" customWidth="1"/>
    <col min="7" max="7" width="17.57421875" style="1" customWidth="1"/>
    <col min="8" max="10" width="11.421875" style="1" customWidth="1"/>
  </cols>
  <sheetData>
    <row r="1" spans="1:6" ht="18">
      <c r="A1" s="33" t="s">
        <v>91</v>
      </c>
      <c r="C1" s="8"/>
      <c r="D1" s="8"/>
      <c r="E1" s="8"/>
      <c r="F1" s="73" t="s">
        <v>92</v>
      </c>
    </row>
    <row r="2" spans="1:3" ht="12.75">
      <c r="A2" s="69"/>
      <c r="B2" s="69" t="s">
        <v>63</v>
      </c>
      <c r="C2" s="69"/>
    </row>
    <row r="3" spans="1:3" ht="15.75">
      <c r="A3" s="76" t="s">
        <v>69</v>
      </c>
      <c r="B3" s="73" t="s">
        <v>68</v>
      </c>
      <c r="C3" s="73"/>
    </row>
    <row r="4" spans="1:4" ht="12.75">
      <c r="A4" s="74"/>
      <c r="D4" s="2"/>
    </row>
    <row r="5" spans="1:4" ht="14.25">
      <c r="A5" s="75" t="s">
        <v>53</v>
      </c>
      <c r="B5" s="9" t="s">
        <v>65</v>
      </c>
      <c r="C5" s="9"/>
      <c r="D5" s="9"/>
    </row>
    <row r="6" ht="13.5" thickBot="1">
      <c r="B6" s="2" t="s">
        <v>66</v>
      </c>
    </row>
    <row r="7" spans="1:6" ht="13.5" thickBot="1">
      <c r="A7" s="15" t="s">
        <v>12</v>
      </c>
      <c r="B7" s="7" t="s">
        <v>0</v>
      </c>
      <c r="C7" s="17" t="s">
        <v>1</v>
      </c>
      <c r="D7" s="49" t="s">
        <v>55</v>
      </c>
      <c r="E7" s="7" t="s">
        <v>56</v>
      </c>
      <c r="F7" s="78" t="s">
        <v>60</v>
      </c>
    </row>
    <row r="8" spans="1:6" ht="12.75">
      <c r="A8" s="56">
        <v>1</v>
      </c>
      <c r="B8" s="57" t="s">
        <v>3</v>
      </c>
      <c r="C8" s="57" t="s">
        <v>7</v>
      </c>
      <c r="D8" s="58">
        <v>60000</v>
      </c>
      <c r="E8" s="59">
        <f>D8-F8</f>
        <v>48913.434479999996</v>
      </c>
      <c r="F8" s="60">
        <f>D8*18.4776092%</f>
        <v>11086.56552</v>
      </c>
    </row>
    <row r="9" spans="1:6" ht="13.5" thickBot="1">
      <c r="A9" s="61"/>
      <c r="B9" s="62"/>
      <c r="C9" s="62"/>
      <c r="D9" s="63"/>
      <c r="E9" s="64"/>
      <c r="F9" s="65"/>
    </row>
    <row r="10" spans="1:6" ht="12.75">
      <c r="A10" s="56">
        <v>2</v>
      </c>
      <c r="B10" s="57" t="s">
        <v>5</v>
      </c>
      <c r="C10" s="57" t="s">
        <v>76</v>
      </c>
      <c r="D10" s="58">
        <v>110000</v>
      </c>
      <c r="E10" s="59">
        <f>D10-F10</f>
        <v>89674.62988</v>
      </c>
      <c r="F10" s="60">
        <f>D10*18.4776092%</f>
        <v>20325.37012</v>
      </c>
    </row>
    <row r="11" spans="1:6" ht="12.75">
      <c r="A11" s="66"/>
      <c r="B11" s="62"/>
      <c r="C11" s="62" t="s">
        <v>11</v>
      </c>
      <c r="D11" s="63"/>
      <c r="E11" s="62"/>
      <c r="F11" s="67"/>
    </row>
    <row r="12" spans="1:6" ht="12.75">
      <c r="A12" s="66"/>
      <c r="B12" s="62"/>
      <c r="C12" s="62" t="s">
        <v>89</v>
      </c>
      <c r="D12" s="63"/>
      <c r="E12" s="62"/>
      <c r="F12" s="67"/>
    </row>
    <row r="13" spans="1:6" ht="13.5" thickBot="1">
      <c r="A13" s="61"/>
      <c r="B13" s="64"/>
      <c r="C13" s="64" t="s">
        <v>90</v>
      </c>
      <c r="D13" s="68"/>
      <c r="E13" s="64"/>
      <c r="F13" s="65"/>
    </row>
    <row r="14" spans="1:6" ht="12.75">
      <c r="A14" s="80">
        <v>3</v>
      </c>
      <c r="B14" s="79" t="s">
        <v>27</v>
      </c>
      <c r="C14" s="62" t="s">
        <v>77</v>
      </c>
      <c r="D14" s="63">
        <v>20000</v>
      </c>
      <c r="E14" s="59">
        <f>D14-F14</f>
        <v>16304.47816</v>
      </c>
      <c r="F14" s="60">
        <f>D14*18.4776092%</f>
        <v>3695.52184</v>
      </c>
    </row>
    <row r="15" spans="1:6" ht="13.5" thickBot="1">
      <c r="A15" s="81"/>
      <c r="B15" s="79"/>
      <c r="C15" s="62"/>
      <c r="D15" s="63"/>
      <c r="E15" s="62"/>
      <c r="F15" s="67"/>
    </row>
    <row r="16" spans="1:6" ht="12.75">
      <c r="A16" s="66">
        <v>4</v>
      </c>
      <c r="B16" s="57" t="s">
        <v>2</v>
      </c>
      <c r="C16" s="57" t="s">
        <v>9</v>
      </c>
      <c r="D16" s="58">
        <v>215000</v>
      </c>
      <c r="E16" s="59">
        <f>D16-F16</f>
        <v>175273.14022</v>
      </c>
      <c r="F16" s="60">
        <f>D16*18.4776092%</f>
        <v>39726.85978</v>
      </c>
    </row>
    <row r="17" spans="1:9" ht="13.5" thickBot="1">
      <c r="A17" s="61"/>
      <c r="B17" s="64"/>
      <c r="C17" s="64"/>
      <c r="D17" s="68"/>
      <c r="E17" s="64"/>
      <c r="F17" s="65"/>
      <c r="G17" s="5"/>
      <c r="H17" s="5"/>
      <c r="I17" s="5"/>
    </row>
    <row r="18" spans="1:9" ht="12.75">
      <c r="A18" s="66">
        <v>5</v>
      </c>
      <c r="B18" s="57" t="s">
        <v>5</v>
      </c>
      <c r="C18" s="62" t="s">
        <v>10</v>
      </c>
      <c r="D18" s="63">
        <v>80000</v>
      </c>
      <c r="E18" s="59">
        <f>D18-F18</f>
        <v>65217.91264</v>
      </c>
      <c r="F18" s="60">
        <f>D18*18.4776092%</f>
        <v>14782.08736</v>
      </c>
      <c r="G18" s="5"/>
      <c r="H18" s="5"/>
      <c r="I18" s="5"/>
    </row>
    <row r="19" spans="1:9" ht="13.5" thickBot="1">
      <c r="A19" s="61"/>
      <c r="B19" s="64"/>
      <c r="C19" s="64"/>
      <c r="D19" s="68"/>
      <c r="E19" s="64"/>
      <c r="F19" s="65"/>
      <c r="G19" s="5"/>
      <c r="H19" s="5"/>
      <c r="I19" s="5"/>
    </row>
    <row r="20" spans="1:9" ht="15">
      <c r="A20" s="66">
        <v>6</v>
      </c>
      <c r="B20" s="57" t="s">
        <v>6</v>
      </c>
      <c r="C20" s="62" t="s">
        <v>10</v>
      </c>
      <c r="D20" s="63">
        <v>30000</v>
      </c>
      <c r="E20" s="59">
        <f>D20-F20</f>
        <v>24456.717239999998</v>
      </c>
      <c r="F20" s="60">
        <f>D20*18.4776092%</f>
        <v>5543.28276</v>
      </c>
      <c r="G20" s="117" t="s">
        <v>83</v>
      </c>
      <c r="H20" s="5"/>
      <c r="I20" s="5"/>
    </row>
    <row r="21" spans="1:9" ht="15.75" thickBot="1">
      <c r="A21" s="61"/>
      <c r="B21" s="64"/>
      <c r="C21" s="64"/>
      <c r="D21" s="68"/>
      <c r="E21" s="64"/>
      <c r="F21" s="65"/>
      <c r="G21" s="118">
        <f>SUM(D8:D21)</f>
        <v>515000</v>
      </c>
      <c r="H21" s="5"/>
      <c r="I21" s="5"/>
    </row>
    <row r="22" spans="1:10" s="115" customFormat="1" ht="12.75">
      <c r="A22" s="112">
        <v>7</v>
      </c>
      <c r="B22" s="90" t="s">
        <v>13</v>
      </c>
      <c r="C22" s="90" t="s">
        <v>88</v>
      </c>
      <c r="D22" s="108" t="s">
        <v>51</v>
      </c>
      <c r="E22" s="90"/>
      <c r="F22" s="109"/>
      <c r="G22" s="113"/>
      <c r="H22" s="113"/>
      <c r="I22" s="113"/>
      <c r="J22" s="114"/>
    </row>
    <row r="23" spans="1:10" s="115" customFormat="1" ht="12.75">
      <c r="A23" s="116"/>
      <c r="B23" s="100"/>
      <c r="C23" s="100" t="s">
        <v>93</v>
      </c>
      <c r="D23" s="122"/>
      <c r="E23" s="100"/>
      <c r="F23" s="102"/>
      <c r="G23" s="113"/>
      <c r="H23" s="113"/>
      <c r="I23" s="113"/>
      <c r="J23" s="114"/>
    </row>
    <row r="24" spans="1:10" s="115" customFormat="1" ht="13.5" thickBot="1">
      <c r="A24" s="116"/>
      <c r="B24" s="100"/>
      <c r="C24" s="100" t="s">
        <v>94</v>
      </c>
      <c r="D24" s="101">
        <v>750000</v>
      </c>
      <c r="E24" s="110">
        <f>D24-F24</f>
        <v>611417.931</v>
      </c>
      <c r="F24" s="111">
        <f>D24*18.4776092%</f>
        <v>138582.069</v>
      </c>
      <c r="G24" s="113"/>
      <c r="H24" s="113"/>
      <c r="I24" s="113"/>
      <c r="J24" s="114"/>
    </row>
    <row r="25" spans="1:9" ht="12.75">
      <c r="A25" s="88">
        <v>8</v>
      </c>
      <c r="B25" s="89" t="s">
        <v>81</v>
      </c>
      <c r="C25" s="90" t="s">
        <v>82</v>
      </c>
      <c r="D25" s="91">
        <v>125000</v>
      </c>
      <c r="E25" s="92">
        <f>D25-F25</f>
        <v>101902.9885</v>
      </c>
      <c r="F25" s="93">
        <f>D25*18.4776092%</f>
        <v>23097.0115</v>
      </c>
      <c r="G25" s="5"/>
      <c r="H25" s="5"/>
      <c r="I25" s="5"/>
    </row>
    <row r="26" spans="1:9" ht="13.5" thickBot="1">
      <c r="A26" s="94"/>
      <c r="B26" s="95"/>
      <c r="C26" s="96"/>
      <c r="D26" s="97"/>
      <c r="E26" s="96"/>
      <c r="F26" s="98"/>
      <c r="G26" s="5"/>
      <c r="H26" s="5"/>
      <c r="I26" s="5"/>
    </row>
    <row r="27" spans="1:9" ht="12.75">
      <c r="A27" s="99"/>
      <c r="B27" s="100"/>
      <c r="C27" s="100"/>
      <c r="D27" s="101"/>
      <c r="E27" s="100"/>
      <c r="F27" s="102"/>
      <c r="G27" s="5"/>
      <c r="H27" s="5"/>
      <c r="I27" s="5"/>
    </row>
    <row r="28" spans="1:10" s="3" customFormat="1" ht="13.5" thickBot="1">
      <c r="A28" s="103"/>
      <c r="B28" s="103" t="s">
        <v>4</v>
      </c>
      <c r="C28" s="104"/>
      <c r="D28" s="105">
        <f>SUM(D8:D27)</f>
        <v>1390000</v>
      </c>
      <c r="E28" s="106">
        <f>SUM(E8:E27)</f>
        <v>1133161.23212</v>
      </c>
      <c r="F28" s="107">
        <f>SUM(F8:F27)</f>
        <v>256838.76787999997</v>
      </c>
      <c r="G28" s="2"/>
      <c r="H28" s="2"/>
      <c r="I28" s="2"/>
      <c r="J28" s="2"/>
    </row>
    <row r="29" spans="1:10" s="3" customFormat="1" ht="12.75">
      <c r="A29" s="72" t="s">
        <v>64</v>
      </c>
      <c r="B29" s="10"/>
      <c r="C29" s="10"/>
      <c r="D29" s="14"/>
      <c r="E29" s="2"/>
      <c r="F29" s="2"/>
      <c r="G29" s="2"/>
      <c r="H29" s="2"/>
      <c r="I29" s="2"/>
      <c r="J29" s="2"/>
    </row>
    <row r="30" spans="1:10" s="3" customFormat="1" ht="12.75">
      <c r="A30" s="10"/>
      <c r="B30" s="10"/>
      <c r="C30" s="10"/>
      <c r="D30" s="14"/>
      <c r="E30" s="2"/>
      <c r="F30" s="2"/>
      <c r="G30" s="2"/>
      <c r="H30" s="2"/>
      <c r="I30" s="2"/>
      <c r="J30" s="2"/>
    </row>
    <row r="31" spans="1:10" s="3" customFormat="1" ht="12.75">
      <c r="A31" s="10"/>
      <c r="B31" s="10"/>
      <c r="C31" s="10"/>
      <c r="D31" s="14"/>
      <c r="E31" s="2"/>
      <c r="F31" s="2"/>
      <c r="G31" s="2"/>
      <c r="H31" s="2"/>
      <c r="I31" s="2"/>
      <c r="J31" s="2"/>
    </row>
    <row r="32" spans="1:10" s="3" customFormat="1" ht="15">
      <c r="A32" s="32" t="s">
        <v>54</v>
      </c>
      <c r="B32" s="9" t="s">
        <v>72</v>
      </c>
      <c r="C32" s="31"/>
      <c r="D32" s="1"/>
      <c r="E32" s="2"/>
      <c r="F32" s="2"/>
      <c r="G32" s="2"/>
      <c r="H32" s="2"/>
      <c r="I32" s="2"/>
      <c r="J32" s="2"/>
    </row>
    <row r="33" spans="1:10" s="3" customFormat="1" ht="13.5" thickBot="1">
      <c r="A33" s="1"/>
      <c r="B33" s="2" t="s">
        <v>67</v>
      </c>
      <c r="C33" s="1"/>
      <c r="D33" s="1"/>
      <c r="E33" s="2"/>
      <c r="F33" s="2"/>
      <c r="G33" s="2"/>
      <c r="H33" s="2"/>
      <c r="I33" s="2"/>
      <c r="J33" s="2"/>
    </row>
    <row r="34" spans="1:10" s="3" customFormat="1" ht="13.5" thickBot="1">
      <c r="A34" s="22" t="s">
        <v>12</v>
      </c>
      <c r="B34" s="11" t="s">
        <v>0</v>
      </c>
      <c r="C34" s="11" t="s">
        <v>1</v>
      </c>
      <c r="D34" s="49" t="s">
        <v>55</v>
      </c>
      <c r="E34" s="7" t="s">
        <v>56</v>
      </c>
      <c r="F34" s="78" t="s">
        <v>60</v>
      </c>
      <c r="G34" s="2"/>
      <c r="H34" s="2"/>
      <c r="I34" s="2"/>
      <c r="J34" s="2"/>
    </row>
    <row r="35" spans="1:10" s="3" customFormat="1" ht="12.75">
      <c r="A35" s="56">
        <v>1</v>
      </c>
      <c r="B35" s="70" t="s">
        <v>31</v>
      </c>
      <c r="C35" s="70" t="s">
        <v>32</v>
      </c>
      <c r="D35" s="58">
        <v>429300</v>
      </c>
      <c r="E35" s="59">
        <f>D35-F35</f>
        <v>349975.62370440003</v>
      </c>
      <c r="F35" s="60">
        <f>D35*18.4776092%</f>
        <v>79324.3762956</v>
      </c>
      <c r="G35" s="2"/>
      <c r="H35" s="2"/>
      <c r="I35" s="2"/>
      <c r="J35" s="2"/>
    </row>
    <row r="36" spans="1:10" s="3" customFormat="1" ht="13.5" thickBot="1">
      <c r="A36" s="61"/>
      <c r="B36" s="71"/>
      <c r="C36" s="71"/>
      <c r="D36" s="68"/>
      <c r="E36" s="64"/>
      <c r="F36" s="65"/>
      <c r="G36" s="2"/>
      <c r="H36" s="2"/>
      <c r="I36" s="2"/>
      <c r="J36" s="2"/>
    </row>
    <row r="37" spans="1:10" s="3" customFormat="1" ht="12.75">
      <c r="A37" s="12">
        <v>2</v>
      </c>
      <c r="B37" s="24" t="s">
        <v>33</v>
      </c>
      <c r="C37" s="24" t="s">
        <v>34</v>
      </c>
      <c r="D37" s="38">
        <v>155000</v>
      </c>
      <c r="E37" s="50">
        <f>D37-F37</f>
        <v>126359.70574</v>
      </c>
      <c r="F37" s="37">
        <f>D37*18.4776092%</f>
        <v>28640.29426</v>
      </c>
      <c r="G37" s="2"/>
      <c r="H37" s="2"/>
      <c r="I37" s="2"/>
      <c r="J37" s="2"/>
    </row>
    <row r="38" spans="1:10" s="3" customFormat="1" ht="13.5" thickBot="1">
      <c r="A38" s="21"/>
      <c r="B38" s="25" t="s">
        <v>38</v>
      </c>
      <c r="C38" s="25" t="s">
        <v>35</v>
      </c>
      <c r="D38" s="39"/>
      <c r="E38" s="19"/>
      <c r="F38" s="34"/>
      <c r="G38" s="2"/>
      <c r="H38" s="2"/>
      <c r="I38" s="2"/>
      <c r="J38" s="2"/>
    </row>
    <row r="39" spans="1:10" s="3" customFormat="1" ht="12.75">
      <c r="A39" s="12">
        <v>3</v>
      </c>
      <c r="B39" s="24" t="s">
        <v>37</v>
      </c>
      <c r="C39" s="24" t="s">
        <v>36</v>
      </c>
      <c r="D39" s="38">
        <v>28000</v>
      </c>
      <c r="E39" s="50">
        <f>D39-F39</f>
        <v>22826.269424</v>
      </c>
      <c r="F39" s="37">
        <f>D39*18.4776092%</f>
        <v>5173.730576</v>
      </c>
      <c r="G39" s="2"/>
      <c r="H39" s="2"/>
      <c r="I39" s="2"/>
      <c r="J39" s="2"/>
    </row>
    <row r="40" spans="1:10" s="3" customFormat="1" ht="13.5" thickBot="1">
      <c r="A40" s="21"/>
      <c r="B40" s="25"/>
      <c r="C40" s="25"/>
      <c r="D40" s="39"/>
      <c r="E40" s="20"/>
      <c r="F40" s="36"/>
      <c r="G40" s="2"/>
      <c r="H40" s="2"/>
      <c r="I40" s="2"/>
      <c r="J40" s="2"/>
    </row>
    <row r="41" spans="1:10" s="3" customFormat="1" ht="12.75">
      <c r="A41" s="12">
        <v>4</v>
      </c>
      <c r="B41" s="24" t="s">
        <v>39</v>
      </c>
      <c r="C41" s="24" t="s">
        <v>40</v>
      </c>
      <c r="D41" s="38">
        <v>50000</v>
      </c>
      <c r="E41" s="50">
        <f>D41-F41</f>
        <v>40761.1954</v>
      </c>
      <c r="F41" s="37">
        <f>D41*18.4776092%</f>
        <v>9238.8046</v>
      </c>
      <c r="G41" s="2"/>
      <c r="H41" s="2"/>
      <c r="I41" s="2"/>
      <c r="J41" s="2"/>
    </row>
    <row r="42" spans="1:10" s="3" customFormat="1" ht="13.5" thickBot="1">
      <c r="A42" s="21"/>
      <c r="B42" s="25"/>
      <c r="C42" s="25" t="s">
        <v>50</v>
      </c>
      <c r="D42" s="39"/>
      <c r="E42" s="20"/>
      <c r="F42" s="36"/>
      <c r="G42" s="2"/>
      <c r="H42" s="2"/>
      <c r="I42" s="2"/>
      <c r="J42" s="2"/>
    </row>
    <row r="43" spans="1:10" s="3" customFormat="1" ht="12.75">
      <c r="A43" s="12">
        <v>5</v>
      </c>
      <c r="B43" s="30" t="s">
        <v>44</v>
      </c>
      <c r="C43" s="30" t="s">
        <v>45</v>
      </c>
      <c r="D43" s="47">
        <v>12000</v>
      </c>
      <c r="E43" s="50">
        <f>D43-F43</f>
        <v>9782.686896</v>
      </c>
      <c r="F43" s="37">
        <f>D43*18.4776092%</f>
        <v>2217.313104</v>
      </c>
      <c r="G43" s="2"/>
      <c r="H43" s="2"/>
      <c r="I43" s="2"/>
      <c r="J43" s="2"/>
    </row>
    <row r="44" spans="1:10" s="3" customFormat="1" ht="13.5" thickBot="1">
      <c r="A44" s="21"/>
      <c r="B44" s="25"/>
      <c r="C44" s="25"/>
      <c r="D44" s="39"/>
      <c r="E44" s="20"/>
      <c r="F44" s="36"/>
      <c r="G44" s="2"/>
      <c r="H44" s="2"/>
      <c r="I44" s="2"/>
      <c r="J44" s="2"/>
    </row>
    <row r="45" spans="1:10" s="3" customFormat="1" ht="12.75">
      <c r="A45" s="12">
        <v>6</v>
      </c>
      <c r="B45" s="24" t="s">
        <v>41</v>
      </c>
      <c r="C45" s="24" t="s">
        <v>42</v>
      </c>
      <c r="D45" s="38">
        <v>500000</v>
      </c>
      <c r="E45" s="50">
        <f>D45-F45</f>
        <v>407611.954</v>
      </c>
      <c r="F45" s="37">
        <f>D45*18.4776092%</f>
        <v>92388.046</v>
      </c>
      <c r="G45" s="2"/>
      <c r="H45" s="2"/>
      <c r="I45" s="2"/>
      <c r="J45" s="2"/>
    </row>
    <row r="46" spans="1:10" s="3" customFormat="1" ht="13.5" thickBot="1">
      <c r="A46" s="21"/>
      <c r="B46" s="25"/>
      <c r="C46" s="25"/>
      <c r="D46" s="39"/>
      <c r="E46" s="19"/>
      <c r="F46" s="34"/>
      <c r="G46" s="2"/>
      <c r="H46" s="2"/>
      <c r="I46" s="2"/>
      <c r="J46" s="2"/>
    </row>
    <row r="47" spans="1:10" s="3" customFormat="1" ht="12.75">
      <c r="A47" s="12"/>
      <c r="B47" s="24" t="s">
        <v>48</v>
      </c>
      <c r="C47" s="24" t="s">
        <v>49</v>
      </c>
      <c r="D47" s="38" t="s">
        <v>84</v>
      </c>
      <c r="E47" s="50"/>
      <c r="F47" s="37"/>
      <c r="G47" s="2"/>
      <c r="H47" s="2"/>
      <c r="I47" s="2"/>
      <c r="J47" s="2"/>
    </row>
    <row r="48" spans="1:10" s="3" customFormat="1" ht="13.5" thickBot="1">
      <c r="A48" s="21"/>
      <c r="B48" s="25"/>
      <c r="C48" s="25"/>
      <c r="D48" s="39" t="s">
        <v>85</v>
      </c>
      <c r="E48" s="42"/>
      <c r="F48" s="41"/>
      <c r="G48" s="2"/>
      <c r="H48" s="2"/>
      <c r="I48" s="2"/>
      <c r="J48" s="2"/>
    </row>
    <row r="49" spans="1:10" s="3" customFormat="1" ht="12.75">
      <c r="A49" s="12"/>
      <c r="B49" s="24"/>
      <c r="C49" s="24"/>
      <c r="D49" s="38"/>
      <c r="E49" s="18"/>
      <c r="F49" s="35"/>
      <c r="G49" s="2"/>
      <c r="H49" s="2"/>
      <c r="I49" s="2"/>
      <c r="J49" s="2"/>
    </row>
    <row r="50" spans="1:10" s="3" customFormat="1" ht="13.5" thickBot="1">
      <c r="A50" s="21"/>
      <c r="B50" s="26" t="s">
        <v>4</v>
      </c>
      <c r="C50" s="26"/>
      <c r="D50" s="43">
        <f>SUM(D35:D49)</f>
        <v>1174300</v>
      </c>
      <c r="E50" s="42">
        <f>SUM(E35:E49)</f>
        <v>957317.4351644</v>
      </c>
      <c r="F50" s="41">
        <f>SUM(F35:F49)</f>
        <v>216982.5648356</v>
      </c>
      <c r="G50" s="2"/>
      <c r="H50" s="2"/>
      <c r="I50" s="2"/>
      <c r="J50" s="2"/>
    </row>
    <row r="51" spans="1:10" s="3" customFormat="1" ht="12.75">
      <c r="A51" s="48"/>
      <c r="B51" s="10"/>
      <c r="C51" s="10"/>
      <c r="D51" s="14"/>
      <c r="E51" s="14"/>
      <c r="F51" s="14"/>
      <c r="G51" s="2"/>
      <c r="H51" s="2"/>
      <c r="I51" s="2"/>
      <c r="J51" s="2"/>
    </row>
    <row r="52" spans="1:10" s="3" customFormat="1" ht="12.75">
      <c r="A52" s="48"/>
      <c r="B52" s="10"/>
      <c r="C52" s="10"/>
      <c r="D52" s="14"/>
      <c r="E52" s="14"/>
      <c r="F52" s="14"/>
      <c r="G52" s="2"/>
      <c r="H52" s="2"/>
      <c r="I52" s="2"/>
      <c r="J52" s="2"/>
    </row>
    <row r="53" spans="1:10" s="3" customFormat="1" ht="12.75">
      <c r="A53" s="10"/>
      <c r="B53" s="10"/>
      <c r="C53" s="10"/>
      <c r="D53" s="14"/>
      <c r="E53" s="2"/>
      <c r="F53" s="2"/>
      <c r="G53" s="2"/>
      <c r="H53" s="2"/>
      <c r="I53" s="2"/>
      <c r="J53" s="2"/>
    </row>
    <row r="54" spans="1:10" s="3" customFormat="1" ht="12.75">
      <c r="A54" s="10"/>
      <c r="B54" s="10"/>
      <c r="C54" s="10"/>
      <c r="D54" s="14"/>
      <c r="E54" s="2"/>
      <c r="F54" s="2"/>
      <c r="G54" s="2"/>
      <c r="H54" s="2"/>
      <c r="I54" s="2"/>
      <c r="J54" s="2"/>
    </row>
    <row r="55" spans="1:3" ht="15">
      <c r="A55" s="32" t="s">
        <v>57</v>
      </c>
      <c r="B55" s="32" t="s">
        <v>71</v>
      </c>
      <c r="C55" s="2"/>
    </row>
    <row r="56" ht="12.75">
      <c r="B56" s="2" t="s">
        <v>25</v>
      </c>
    </row>
    <row r="57" ht="13.5" thickBot="1">
      <c r="B57" s="2" t="s">
        <v>74</v>
      </c>
    </row>
    <row r="58" spans="1:6" ht="13.5" thickBot="1">
      <c r="A58" s="22" t="s">
        <v>12</v>
      </c>
      <c r="B58" s="23" t="s">
        <v>0</v>
      </c>
      <c r="C58" s="11" t="s">
        <v>1</v>
      </c>
      <c r="D58" s="49" t="s">
        <v>55</v>
      </c>
      <c r="E58" s="7" t="s">
        <v>56</v>
      </c>
      <c r="F58" s="78" t="s">
        <v>70</v>
      </c>
    </row>
    <row r="59" spans="1:6" ht="12.75">
      <c r="A59" s="56">
        <v>1</v>
      </c>
      <c r="B59" s="70" t="s">
        <v>13</v>
      </c>
      <c r="C59" s="70" t="s">
        <v>78</v>
      </c>
      <c r="D59" s="58">
        <v>102000</v>
      </c>
      <c r="E59" s="59">
        <f>D59-F59</f>
        <v>91800</v>
      </c>
      <c r="F59" s="60">
        <f>D59*10%</f>
        <v>10200</v>
      </c>
    </row>
    <row r="60" spans="1:6" ht="13.5" thickBot="1">
      <c r="A60" s="61"/>
      <c r="B60" s="71"/>
      <c r="C60" s="71"/>
      <c r="D60" s="68"/>
      <c r="E60" s="64"/>
      <c r="F60" s="65"/>
    </row>
    <row r="61" spans="1:6" ht="12.75">
      <c r="A61" s="56">
        <v>2</v>
      </c>
      <c r="B61" s="70" t="s">
        <v>8</v>
      </c>
      <c r="C61" s="70" t="s">
        <v>16</v>
      </c>
      <c r="D61" s="58">
        <v>25000</v>
      </c>
      <c r="E61" s="59">
        <f>D61-F61</f>
        <v>22500</v>
      </c>
      <c r="F61" s="60">
        <f>D61*10%</f>
        <v>2500</v>
      </c>
    </row>
    <row r="62" spans="1:6" ht="13.5" thickBot="1">
      <c r="A62" s="61"/>
      <c r="B62" s="71"/>
      <c r="C62" s="71"/>
      <c r="D62" s="68"/>
      <c r="E62" s="62"/>
      <c r="F62" s="67"/>
    </row>
    <row r="63" spans="1:6" ht="12.75">
      <c r="A63" s="56">
        <v>3</v>
      </c>
      <c r="B63" s="70" t="s">
        <v>8</v>
      </c>
      <c r="C63" s="70" t="s">
        <v>14</v>
      </c>
      <c r="D63" s="58">
        <v>36000</v>
      </c>
      <c r="E63" s="59">
        <f>D63-F63</f>
        <v>32400</v>
      </c>
      <c r="F63" s="60">
        <f>D63*10%</f>
        <v>3600</v>
      </c>
    </row>
    <row r="64" spans="1:6" ht="13.5" thickBot="1">
      <c r="A64" s="61"/>
      <c r="B64" s="71"/>
      <c r="C64" s="71"/>
      <c r="D64" s="68"/>
      <c r="E64" s="64"/>
      <c r="F64" s="65"/>
    </row>
    <row r="65" spans="1:7" ht="15">
      <c r="A65" s="56">
        <v>4</v>
      </c>
      <c r="B65" s="70" t="s">
        <v>6</v>
      </c>
      <c r="C65" s="70" t="s">
        <v>15</v>
      </c>
      <c r="D65" s="58">
        <v>204000</v>
      </c>
      <c r="E65" s="59">
        <f>D65-F65</f>
        <v>183600</v>
      </c>
      <c r="F65" s="60">
        <f>D65*10%</f>
        <v>20400</v>
      </c>
      <c r="G65" s="119" t="s">
        <v>83</v>
      </c>
    </row>
    <row r="66" spans="1:7" ht="15.75" thickBot="1">
      <c r="A66" s="61"/>
      <c r="B66" s="71"/>
      <c r="C66" s="71"/>
      <c r="D66" s="68"/>
      <c r="E66" s="64"/>
      <c r="F66" s="65"/>
      <c r="G66" s="120">
        <f>SUM(D59:D66)</f>
        <v>367000</v>
      </c>
    </row>
    <row r="67" spans="1:6" ht="12.75">
      <c r="A67" s="12">
        <v>5</v>
      </c>
      <c r="B67" s="24" t="s">
        <v>8</v>
      </c>
      <c r="C67" s="24" t="s">
        <v>17</v>
      </c>
      <c r="D67" s="38">
        <v>67000</v>
      </c>
      <c r="E67" s="50">
        <f>D67-F67</f>
        <v>60300</v>
      </c>
      <c r="F67" s="37">
        <f>D67*10%</f>
        <v>6700</v>
      </c>
    </row>
    <row r="68" spans="1:6" ht="13.5" thickBot="1">
      <c r="A68" s="21"/>
      <c r="B68" s="25"/>
      <c r="C68" s="25"/>
      <c r="D68" s="39"/>
      <c r="E68" s="20"/>
      <c r="F68" s="36"/>
    </row>
    <row r="69" spans="1:6" ht="12.75">
      <c r="A69" s="12">
        <v>8</v>
      </c>
      <c r="B69" s="24" t="s">
        <v>6</v>
      </c>
      <c r="C69" s="24" t="s">
        <v>18</v>
      </c>
      <c r="D69" s="87" t="s">
        <v>51</v>
      </c>
      <c r="E69" s="50"/>
      <c r="F69" s="37"/>
    </row>
    <row r="70" spans="1:6" ht="13.5" thickBot="1">
      <c r="A70" s="21"/>
      <c r="B70" s="25"/>
      <c r="C70" s="25" t="s">
        <v>30</v>
      </c>
      <c r="D70" s="39"/>
      <c r="E70" s="51">
        <f>D70-F70</f>
        <v>0</v>
      </c>
      <c r="F70" s="44">
        <f>D70*10%</f>
        <v>0</v>
      </c>
    </row>
    <row r="71" spans="1:6" ht="12.75">
      <c r="A71" s="12">
        <v>9</v>
      </c>
      <c r="B71" s="24" t="s">
        <v>8</v>
      </c>
      <c r="C71" s="24" t="s">
        <v>22</v>
      </c>
      <c r="D71" s="38">
        <v>52000</v>
      </c>
      <c r="E71" s="52">
        <f>D71-F71</f>
        <v>46800</v>
      </c>
      <c r="F71" s="45">
        <f>D71*10%</f>
        <v>5200</v>
      </c>
    </row>
    <row r="72" spans="1:6" ht="13.5" thickBot="1">
      <c r="A72" s="21"/>
      <c r="B72" s="25"/>
      <c r="C72" s="25" t="s">
        <v>23</v>
      </c>
      <c r="D72" s="25"/>
      <c r="E72" s="20"/>
      <c r="F72" s="36"/>
    </row>
    <row r="73" spans="1:6" ht="12.75">
      <c r="A73" s="12">
        <v>10</v>
      </c>
      <c r="B73" s="24" t="s">
        <v>13</v>
      </c>
      <c r="C73" s="24" t="s">
        <v>19</v>
      </c>
      <c r="D73" s="38">
        <v>145000</v>
      </c>
      <c r="E73" s="50">
        <f>D73-F73</f>
        <v>130500</v>
      </c>
      <c r="F73" s="37">
        <f>D73*10%</f>
        <v>14500</v>
      </c>
    </row>
    <row r="74" spans="1:6" ht="13.5" thickBot="1">
      <c r="A74" s="21"/>
      <c r="B74" s="25"/>
      <c r="C74" s="25" t="s">
        <v>20</v>
      </c>
      <c r="D74" s="39"/>
      <c r="E74" s="19"/>
      <c r="F74" s="34"/>
    </row>
    <row r="75" spans="1:6" ht="12.75">
      <c r="A75" s="12">
        <v>11</v>
      </c>
      <c r="B75" s="24" t="s">
        <v>6</v>
      </c>
      <c r="C75" s="24" t="s">
        <v>21</v>
      </c>
      <c r="D75" s="87" t="s">
        <v>51</v>
      </c>
      <c r="E75" s="50"/>
      <c r="F75" s="37"/>
    </row>
    <row r="76" spans="1:6" ht="13.5" thickBot="1">
      <c r="A76" s="13"/>
      <c r="B76" s="30"/>
      <c r="C76" s="30"/>
      <c r="D76" s="47"/>
      <c r="E76" s="52">
        <f>D76-F76</f>
        <v>0</v>
      </c>
      <c r="F76" s="45">
        <f>D76*10%</f>
        <v>0</v>
      </c>
    </row>
    <row r="77" spans="1:6" ht="12.75">
      <c r="A77" s="12">
        <v>12</v>
      </c>
      <c r="B77" s="24" t="s">
        <v>13</v>
      </c>
      <c r="C77" s="24" t="s">
        <v>86</v>
      </c>
      <c r="D77" s="87" t="s">
        <v>51</v>
      </c>
      <c r="E77" s="50"/>
      <c r="F77" s="37"/>
    </row>
    <row r="78" spans="1:6" ht="13.5" thickBot="1">
      <c r="A78" s="21"/>
      <c r="B78" s="25"/>
      <c r="C78" s="25" t="s">
        <v>87</v>
      </c>
      <c r="D78" s="39">
        <v>100000</v>
      </c>
      <c r="E78" s="51">
        <f>D78-F78</f>
        <v>90000</v>
      </c>
      <c r="F78" s="44">
        <f>D78*10%</f>
        <v>10000</v>
      </c>
    </row>
    <row r="79" spans="1:6" ht="12.75">
      <c r="A79" s="13"/>
      <c r="B79" s="30"/>
      <c r="C79" s="30"/>
      <c r="D79" s="47"/>
      <c r="E79" s="19"/>
      <c r="F79" s="34"/>
    </row>
    <row r="80" spans="1:6" ht="13.5" thickBot="1">
      <c r="A80" s="21"/>
      <c r="B80" s="26" t="s">
        <v>4</v>
      </c>
      <c r="C80" s="26"/>
      <c r="D80" s="43">
        <f>SUM(D59:D79)</f>
        <v>731000</v>
      </c>
      <c r="E80" s="42">
        <f>SUM(E59:E79)</f>
        <v>657900</v>
      </c>
      <c r="F80" s="41">
        <f>SUM(F59:F79)</f>
        <v>73100</v>
      </c>
    </row>
    <row r="81" spans="1:6" ht="12.75">
      <c r="A81" s="48"/>
      <c r="B81" s="10"/>
      <c r="C81" s="10"/>
      <c r="D81" s="14"/>
      <c r="E81" s="14"/>
      <c r="F81" s="14"/>
    </row>
    <row r="82" spans="1:6" ht="12.75">
      <c r="A82" s="48"/>
      <c r="B82" s="10"/>
      <c r="C82" s="10"/>
      <c r="D82" s="14"/>
      <c r="E82" s="14"/>
      <c r="F82" s="14"/>
    </row>
    <row r="83" spans="5:6" ht="12.75">
      <c r="E83" s="40"/>
      <c r="F83" s="40"/>
    </row>
    <row r="84" spans="1:6" ht="15.75" thickBot="1">
      <c r="A84" s="32" t="s">
        <v>58</v>
      </c>
      <c r="B84" s="32" t="s">
        <v>75</v>
      </c>
      <c r="C84" s="2"/>
      <c r="E84" s="5"/>
      <c r="F84" s="5"/>
    </row>
    <row r="85" spans="1:6" ht="13.5" thickBot="1">
      <c r="A85" s="27" t="s">
        <v>12</v>
      </c>
      <c r="B85" s="29" t="s">
        <v>0</v>
      </c>
      <c r="C85" s="29" t="s">
        <v>1</v>
      </c>
      <c r="D85" s="49" t="s">
        <v>55</v>
      </c>
      <c r="E85" s="7" t="s">
        <v>56</v>
      </c>
      <c r="F85" s="78" t="s">
        <v>70</v>
      </c>
    </row>
    <row r="86" spans="1:6" ht="13.5" thickBot="1">
      <c r="A86" s="12"/>
      <c r="B86" s="24" t="s">
        <v>6</v>
      </c>
      <c r="C86" s="24" t="s">
        <v>46</v>
      </c>
      <c r="D86" s="53">
        <v>20000</v>
      </c>
      <c r="E86" s="50">
        <f>D86-F86</f>
        <v>18000</v>
      </c>
      <c r="F86" s="37">
        <f>D86*10%</f>
        <v>2000</v>
      </c>
    </row>
    <row r="87" spans="1:6" ht="13.5" thickBot="1">
      <c r="A87" s="16"/>
      <c r="B87" s="28" t="s">
        <v>6</v>
      </c>
      <c r="C87" s="28" t="s">
        <v>47</v>
      </c>
      <c r="D87" s="39">
        <v>30000</v>
      </c>
      <c r="E87" s="50">
        <f>D87-F87</f>
        <v>27000</v>
      </c>
      <c r="F87" s="37">
        <f>D87*10%</f>
        <v>3000</v>
      </c>
    </row>
    <row r="88" spans="1:6" ht="13.5" thickBot="1">
      <c r="A88" s="12"/>
      <c r="B88" s="24" t="s">
        <v>48</v>
      </c>
      <c r="C88" s="24" t="s">
        <v>62</v>
      </c>
      <c r="D88" s="77"/>
      <c r="E88" s="50">
        <f>D88-F88</f>
        <v>0</v>
      </c>
      <c r="F88" s="37">
        <f>D88*10%</f>
        <v>0</v>
      </c>
    </row>
    <row r="89" spans="1:6" ht="13.5" thickBot="1">
      <c r="A89" s="15"/>
      <c r="B89" s="17" t="s">
        <v>4</v>
      </c>
      <c r="C89" s="17"/>
      <c r="D89" s="54">
        <f>SUM(D86:D88)</f>
        <v>50000</v>
      </c>
      <c r="E89" s="55">
        <f>SUM(E86:E88)</f>
        <v>45000</v>
      </c>
      <c r="F89" s="46">
        <f>SUM(F86:F88)</f>
        <v>5000</v>
      </c>
    </row>
    <row r="90" spans="1:6" ht="12.75">
      <c r="A90" s="10"/>
      <c r="B90" s="10"/>
      <c r="C90" s="10"/>
      <c r="D90" s="14"/>
      <c r="E90" s="40"/>
      <c r="F90" s="40"/>
    </row>
    <row r="91" spans="1:6" ht="12.75">
      <c r="A91" s="10"/>
      <c r="B91" s="10"/>
      <c r="C91" s="10"/>
      <c r="D91" s="14"/>
      <c r="E91" s="40"/>
      <c r="F91" s="40"/>
    </row>
    <row r="92" spans="1:6" ht="12.75">
      <c r="A92" s="10"/>
      <c r="B92" s="10"/>
      <c r="C92" s="10"/>
      <c r="D92" s="14"/>
      <c r="E92" s="40"/>
      <c r="F92" s="40"/>
    </row>
    <row r="93" spans="1:6" ht="12.75">
      <c r="A93" s="10"/>
      <c r="B93" s="10"/>
      <c r="C93" s="10"/>
      <c r="D93" s="14"/>
      <c r="E93" s="40"/>
      <c r="F93" s="40"/>
    </row>
    <row r="94" spans="1:6" ht="12.75">
      <c r="A94" s="10"/>
      <c r="B94" s="10"/>
      <c r="C94" s="10"/>
      <c r="D94" s="14"/>
      <c r="E94" s="40"/>
      <c r="F94" s="40"/>
    </row>
    <row r="95" spans="1:6" ht="12.75">
      <c r="A95" s="10"/>
      <c r="B95" s="10"/>
      <c r="C95" s="10"/>
      <c r="D95" s="14"/>
      <c r="E95" s="40"/>
      <c r="F95" s="40"/>
    </row>
    <row r="96" spans="1:6" ht="12.75">
      <c r="A96" s="10"/>
      <c r="B96" s="10"/>
      <c r="C96" s="10"/>
      <c r="D96" s="14"/>
      <c r="E96" s="5"/>
      <c r="F96" s="5"/>
    </row>
    <row r="97" spans="1:6" ht="12.75">
      <c r="A97" s="10"/>
      <c r="B97" s="10"/>
      <c r="C97" s="10"/>
      <c r="D97" s="14"/>
      <c r="E97" s="5"/>
      <c r="F97" s="5"/>
    </row>
    <row r="98" spans="1:6" ht="12.75">
      <c r="A98" s="10"/>
      <c r="B98" s="10"/>
      <c r="C98" s="10"/>
      <c r="D98" s="14"/>
      <c r="E98" s="5"/>
      <c r="F98" s="5"/>
    </row>
    <row r="99" spans="1:6" ht="12.75">
      <c r="A99" s="10"/>
      <c r="B99" s="10"/>
      <c r="C99" s="10"/>
      <c r="D99" s="14"/>
      <c r="E99" s="5"/>
      <c r="F99" s="5"/>
    </row>
    <row r="100" spans="1:6" ht="12.75">
      <c r="A100" s="10"/>
      <c r="B100" s="10"/>
      <c r="C100" s="10"/>
      <c r="D100" s="14"/>
      <c r="E100" s="40"/>
      <c r="F100" s="40"/>
    </row>
    <row r="101" spans="1:4" ht="12.75">
      <c r="A101" s="10"/>
      <c r="B101" s="10"/>
      <c r="C101" s="10"/>
      <c r="D101" s="14"/>
    </row>
    <row r="102" spans="1:4" ht="12.75">
      <c r="A102" s="10"/>
      <c r="B102" s="10"/>
      <c r="C102" s="10"/>
      <c r="D102" s="14"/>
    </row>
    <row r="103" spans="1:4" ht="12.75">
      <c r="A103" s="10"/>
      <c r="B103" s="10"/>
      <c r="C103" s="10"/>
      <c r="D103" s="14"/>
    </row>
    <row r="104" spans="1:4" ht="12.75">
      <c r="A104" s="10"/>
      <c r="B104" s="10"/>
      <c r="C104" s="10"/>
      <c r="D104" s="14"/>
    </row>
    <row r="105" spans="1:4" ht="12.75">
      <c r="A105" s="10"/>
      <c r="B105" s="10"/>
      <c r="C105" s="10"/>
      <c r="D105" s="14"/>
    </row>
    <row r="107" spans="1:3" ht="15">
      <c r="A107" s="32" t="s">
        <v>59</v>
      </c>
      <c r="B107" s="32" t="s">
        <v>24</v>
      </c>
      <c r="C107" s="9"/>
    </row>
    <row r="108" ht="13.5" thickBot="1"/>
    <row r="109" spans="1:6" ht="13.5" thickBot="1">
      <c r="A109" s="27" t="s">
        <v>12</v>
      </c>
      <c r="B109" s="29" t="s">
        <v>0</v>
      </c>
      <c r="C109" s="29" t="s">
        <v>1</v>
      </c>
      <c r="D109" s="49" t="s">
        <v>55</v>
      </c>
      <c r="E109" s="7" t="s">
        <v>56</v>
      </c>
      <c r="F109" s="78" t="s">
        <v>61</v>
      </c>
    </row>
    <row r="110" spans="1:6" ht="12.75">
      <c r="A110" s="12">
        <v>1</v>
      </c>
      <c r="B110" s="24" t="s">
        <v>8</v>
      </c>
      <c r="C110" s="18" t="s">
        <v>26</v>
      </c>
      <c r="D110" s="38">
        <v>119350</v>
      </c>
      <c r="E110" s="50">
        <f>D110-F110</f>
        <v>95480</v>
      </c>
      <c r="F110" s="37">
        <f>D110*20%</f>
        <v>23870</v>
      </c>
    </row>
    <row r="111" spans="1:6" ht="12.75">
      <c r="A111" s="13"/>
      <c r="B111" s="30"/>
      <c r="C111" s="19" t="s">
        <v>73</v>
      </c>
      <c r="D111" s="47"/>
      <c r="E111" s="52"/>
      <c r="F111" s="45"/>
    </row>
    <row r="112" spans="1:6" ht="13.5" thickBot="1">
      <c r="A112" s="21"/>
      <c r="B112" s="30"/>
      <c r="C112" s="20"/>
      <c r="D112" s="47"/>
      <c r="E112" s="19"/>
      <c r="F112" s="34"/>
    </row>
    <row r="113" spans="1:6" ht="12.75">
      <c r="A113" s="12">
        <v>2</v>
      </c>
      <c r="B113" s="18" t="s">
        <v>27</v>
      </c>
      <c r="C113" s="18" t="s">
        <v>43</v>
      </c>
      <c r="D113" s="82">
        <v>70000</v>
      </c>
      <c r="E113" s="50">
        <f>D113-F113</f>
        <v>56000</v>
      </c>
      <c r="F113" s="37">
        <f>D113*20%</f>
        <v>14000</v>
      </c>
    </row>
    <row r="114" spans="1:6" ht="12.75">
      <c r="A114" s="13"/>
      <c r="B114" s="19"/>
      <c r="C114" s="19" t="s">
        <v>52</v>
      </c>
      <c r="D114" s="85" t="s">
        <v>51</v>
      </c>
      <c r="E114" s="30"/>
      <c r="F114" s="86"/>
    </row>
    <row r="115" spans="1:6" ht="12.75">
      <c r="A115" s="13"/>
      <c r="B115" s="19"/>
      <c r="C115" s="19" t="s">
        <v>80</v>
      </c>
      <c r="D115" s="83">
        <v>400000</v>
      </c>
      <c r="E115" s="52">
        <f>D115-F115</f>
        <v>320000</v>
      </c>
      <c r="F115" s="45">
        <f>D115*20%</f>
        <v>80000</v>
      </c>
    </row>
    <row r="116" spans="1:6" ht="13.5" thickBot="1">
      <c r="A116" s="21"/>
      <c r="B116" s="20"/>
      <c r="C116" s="20" t="s">
        <v>79</v>
      </c>
      <c r="D116" s="84">
        <v>100000</v>
      </c>
      <c r="E116" s="51">
        <f>D116-F116</f>
        <v>80000</v>
      </c>
      <c r="F116" s="44">
        <f>D116*20%</f>
        <v>20000</v>
      </c>
    </row>
    <row r="117" spans="1:6" ht="12.75">
      <c r="A117" s="13">
        <v>3</v>
      </c>
      <c r="B117" s="24" t="s">
        <v>6</v>
      </c>
      <c r="C117" s="30" t="s">
        <v>28</v>
      </c>
      <c r="D117" s="38">
        <v>103150</v>
      </c>
      <c r="E117" s="52">
        <f>D117-F117</f>
        <v>82520</v>
      </c>
      <c r="F117" s="45">
        <f>D117*20%</f>
        <v>20630</v>
      </c>
    </row>
    <row r="118" spans="1:6" ht="13.5" thickBot="1">
      <c r="A118" s="21"/>
      <c r="B118" s="25"/>
      <c r="C118" s="25"/>
      <c r="D118" s="39"/>
      <c r="E118" s="20"/>
      <c r="F118" s="36"/>
    </row>
    <row r="119" spans="1:6" ht="12.75">
      <c r="A119" s="12">
        <v>4</v>
      </c>
      <c r="B119" s="24" t="s">
        <v>2</v>
      </c>
      <c r="C119" s="24" t="s">
        <v>29</v>
      </c>
      <c r="D119" s="87" t="s">
        <v>51</v>
      </c>
      <c r="E119" s="50"/>
      <c r="F119" s="37"/>
    </row>
    <row r="120" spans="1:6" ht="13.5" thickBot="1">
      <c r="A120" s="13"/>
      <c r="B120" s="30"/>
      <c r="C120" s="30"/>
      <c r="D120" s="39">
        <v>500000</v>
      </c>
      <c r="E120" s="52">
        <f>D120-F120</f>
        <v>400000</v>
      </c>
      <c r="F120" s="45">
        <f>D120*20%</f>
        <v>100000</v>
      </c>
    </row>
    <row r="121" spans="1:6" ht="12.75">
      <c r="A121" s="12">
        <v>5</v>
      </c>
      <c r="B121" s="24" t="s">
        <v>5</v>
      </c>
      <c r="C121" s="24" t="s">
        <v>29</v>
      </c>
      <c r="D121" s="121" t="s">
        <v>51</v>
      </c>
      <c r="E121" s="50"/>
      <c r="F121" s="37"/>
    </row>
    <row r="122" spans="1:6" ht="13.5" thickBot="1">
      <c r="A122" s="21"/>
      <c r="B122" s="25"/>
      <c r="C122" s="25"/>
      <c r="D122" s="39">
        <v>1000000</v>
      </c>
      <c r="E122" s="51">
        <f>D122-F122</f>
        <v>800000</v>
      </c>
      <c r="F122" s="44">
        <f>D122*20%</f>
        <v>200000</v>
      </c>
    </row>
    <row r="123" spans="1:6" ht="12.75">
      <c r="A123" s="4"/>
      <c r="B123" s="30"/>
      <c r="C123" s="30"/>
      <c r="D123" s="47"/>
      <c r="E123" s="19"/>
      <c r="F123" s="34"/>
    </row>
    <row r="124" spans="1:6" ht="13.5" thickBot="1">
      <c r="A124" s="6"/>
      <c r="B124" s="26" t="s">
        <v>4</v>
      </c>
      <c r="C124" s="26"/>
      <c r="D124" s="43">
        <f>SUM(D110:D123)</f>
        <v>2292500</v>
      </c>
      <c r="E124" s="42">
        <f>SUM(E110:E123)</f>
        <v>1834000</v>
      </c>
      <c r="F124" s="41">
        <f>SUM(F110:F123)</f>
        <v>458500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Lahmann</dc:creator>
  <cp:keywords/>
  <dc:description/>
  <cp:lastModifiedBy>Lahmann</cp:lastModifiedBy>
  <cp:lastPrinted>2009-04-20T12:42:22Z</cp:lastPrinted>
  <dcterms:created xsi:type="dcterms:W3CDTF">2009-01-23T09:56:10Z</dcterms:created>
  <dcterms:modified xsi:type="dcterms:W3CDTF">2009-04-20T13:22:15Z</dcterms:modified>
  <cp:category/>
  <cp:version/>
  <cp:contentType/>
  <cp:contentStatus/>
</cp:coreProperties>
</file>